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9\Reportes ejecución 19\"/>
    </mc:Choice>
  </mc:AlternateContent>
  <bookViews>
    <workbookView xWindow="0" yWindow="0" windowWidth="28800" windowHeight="12300"/>
  </bookViews>
  <sheets>
    <sheet name="31 ENERO 2019" sheetId="1" r:id="rId1"/>
  </sheets>
  <calcPr calcId="152511"/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D28" i="1"/>
  <c r="E28" i="1"/>
  <c r="F28" i="1"/>
  <c r="G28" i="1"/>
  <c r="H28" i="1"/>
  <c r="I28" i="1"/>
  <c r="J28" i="1"/>
  <c r="L28" i="1"/>
  <c r="M28" i="1"/>
  <c r="N28" i="1"/>
  <c r="C28" i="1"/>
  <c r="D21" i="1"/>
  <c r="E21" i="1"/>
  <c r="F21" i="1"/>
  <c r="G21" i="1"/>
  <c r="H21" i="1"/>
  <c r="I21" i="1"/>
  <c r="J21" i="1"/>
  <c r="L21" i="1"/>
  <c r="M21" i="1"/>
  <c r="N21" i="1"/>
  <c r="C21" i="1"/>
  <c r="D17" i="1"/>
  <c r="E17" i="1"/>
  <c r="F17" i="1"/>
  <c r="G17" i="1"/>
  <c r="H17" i="1"/>
  <c r="I17" i="1"/>
  <c r="J17" i="1"/>
  <c r="L17" i="1"/>
  <c r="M17" i="1"/>
  <c r="N17" i="1"/>
  <c r="C17" i="1"/>
  <c r="D15" i="1"/>
  <c r="E15" i="1"/>
  <c r="F15" i="1"/>
  <c r="G15" i="1"/>
  <c r="H15" i="1"/>
  <c r="I15" i="1"/>
  <c r="J15" i="1"/>
  <c r="L15" i="1"/>
  <c r="M15" i="1"/>
  <c r="N15" i="1"/>
  <c r="C15" i="1"/>
  <c r="N11" i="1" l="1"/>
  <c r="M11" i="1"/>
  <c r="L11" i="1"/>
  <c r="J11" i="1"/>
  <c r="I11" i="1"/>
  <c r="H11" i="1"/>
  <c r="G11" i="1"/>
  <c r="F11" i="1"/>
  <c r="E11" i="1"/>
  <c r="D11" i="1"/>
  <c r="C11" i="1"/>
  <c r="C9" i="1"/>
  <c r="N9" i="1"/>
  <c r="M9" i="1"/>
  <c r="L9" i="1"/>
  <c r="J9" i="1"/>
  <c r="I9" i="1"/>
  <c r="H9" i="1"/>
  <c r="G9" i="1"/>
  <c r="F9" i="1"/>
  <c r="E9" i="1"/>
  <c r="E22" i="1" s="1"/>
  <c r="E29" i="1" s="1"/>
  <c r="D9" i="1"/>
  <c r="D22" i="1" l="1"/>
  <c r="D29" i="1" s="1"/>
  <c r="M22" i="1"/>
  <c r="M29" i="1" s="1"/>
  <c r="N22" i="1"/>
  <c r="N29" i="1" s="1"/>
  <c r="H22" i="1"/>
  <c r="H29" i="1" s="1"/>
  <c r="G22" i="1"/>
  <c r="G29" i="1" s="1"/>
  <c r="C22" i="1"/>
  <c r="C29" i="1" s="1"/>
  <c r="I22" i="1"/>
  <c r="I29" i="1" s="1"/>
  <c r="F22" i="1"/>
  <c r="F29" i="1" s="1"/>
  <c r="L22" i="1"/>
  <c r="L29" i="1" s="1"/>
  <c r="J22" i="1"/>
  <c r="J29" i="1" s="1"/>
</calcChain>
</file>

<file path=xl/sharedStrings.xml><?xml version="1.0" encoding="utf-8"?>
<sst xmlns="http://schemas.openxmlformats.org/spreadsheetml/2006/main" count="92" uniqueCount="61">
  <si>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</si>
  <si>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</si>
  <si>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</si>
  <si>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</si>
  <si>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</si>
  <si>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</si>
  <si>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</si>
  <si>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</si>
  <si>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</si>
  <si>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</si>
  <si>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</si>
  <si>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</si>
  <si>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</si>
  <si>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</si>
  <si>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</si>
  <si>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</si>
  <si>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</si>
  <si>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</si>
  <si>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</si>
  <si>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</si>
  <si>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</si>
  <si>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</si>
  <si>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</si>
  <si>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PREVIO CONCEPTO DGPPN</t>
  </si>
  <si>
    <t>A-02-02</t>
  </si>
  <si>
    <t>ADQUISICIONES DIFERENTES DE ACTIVOS</t>
  </si>
  <si>
    <t>A-03-04-02-012</t>
  </si>
  <si>
    <t>INCAPACIDADES Y LICENCIAS DE MATERNIDAD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</si>
  <si>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</si>
  <si>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</si>
  <si>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</si>
  <si>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</si>
  <si>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</si>
  <si>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</si>
  <si>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</si>
  <si>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</si>
  <si>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</si>
  <si>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</si>
  <si>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</si>
  <si>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</si>
  <si>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C-2503-1000-2</t>
  </si>
  <si>
    <t>C-2504-1000-1</t>
  </si>
  <si>
    <t>C-2599-1000-5</t>
  </si>
  <si>
    <t>C-2599-1000-6</t>
  </si>
  <si>
    <t>C-2599-1000-7</t>
  </si>
  <si>
    <t>GASTOS DE PERSONAL</t>
  </si>
  <si>
    <t>%</t>
  </si>
  <si>
    <t>ADQUISICION DE BIENES Y SERVICIOS</t>
  </si>
  <si>
    <t>DISMINUCIÓN DE PASIVOS</t>
  </si>
  <si>
    <t>TRIBUTOS, MULTAS, SANCIONES E INTERESES</t>
  </si>
  <si>
    <t>FUNCIONAMIENTO</t>
  </si>
  <si>
    <t>TRANSFERENCIAS CORRIENTES</t>
  </si>
  <si>
    <t>Entidad:</t>
  </si>
  <si>
    <t>Corte:</t>
  </si>
  <si>
    <t>IMPLEMENTACIÓN DE LA ESTRATEGIA ANTICORRUPCIÓN DE LA PROCURADURÍA GENERAL DE LA NACIÓN</t>
  </si>
  <si>
    <t>FORTALECIMIENTO DE LA PROCURADURÍA GENERAL DE LA NACIÓN PARA EL EJERCICIO DEL CONTROL PÚBLICO</t>
  </si>
  <si>
    <t>MEJORAMIENTO DE LA GESTIÓN INSTITUCIONAL DE LA PROCURADURÍA GENERAL DE LA NACIÓN</t>
  </si>
  <si>
    <t>MANTENIMIENTO DE SEDES DE LA PROCURADURIA GENERAL DE LA NACIÓN</t>
  </si>
  <si>
    <t>ACTUALIZACIÓN DE LA PLATAFORMA TECNOLÓGICA DE LA PROCURADURÍA GENERAL DE LA NACIÓN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</si>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</sst>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2">
    <xf numFmtId="0" fontId="1" fillId="0" borderId="0" xfId="0" applyFont="1" applyFill="1" applyBorder="1"/>
    <xf numFmtId="0" fontId="3" fillId="0" borderId="0" xfId="3" applyNumberFormat="1" applyFont="1" applyFill="1" applyBorder="1" applyAlignment="1">
      <alignment vertical="center" wrapText="1" readingOrder="1"/>
    </xf>
    <xf numFmtId="0" fontId="3" fillId="0" borderId="0" xfId="3" applyNumberFormat="1" applyFont="1" applyFill="1" applyBorder="1" applyAlignment="1">
      <alignment horizontal="left" vertical="center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0" applyNumberFormat="1" applyFont="1" applyFill="1" applyBorder="1" applyAlignment="1">
      <alignment vertical="center" readingOrder="1"/>
    </xf>
    <xf numFmtId="15" fontId="3" fillId="0" borderId="0" xfId="0" applyNumberFormat="1" applyFont="1" applyFill="1" applyBorder="1" applyAlignment="1">
      <alignment horizontal="left" vertical="center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0" fontId="5" fillId="0" borderId="1" xfId="2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3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justify" vertical="center" wrapText="1" readingOrder="1"/>
    </xf>
    <xf numFmtId="4" fontId="5" fillId="0" borderId="1" xfId="1" applyNumberFormat="1" applyFont="1" applyFill="1" applyBorder="1" applyAlignment="1">
      <alignment horizontal="right" vertical="center" wrapText="1" readingOrder="1"/>
    </xf>
    <xf numFmtId="4" fontId="3" fillId="2" borderId="1" xfId="1" applyNumberFormat="1" applyFont="1" applyFill="1" applyBorder="1" applyAlignment="1">
      <alignment horizontal="right" vertical="center" wrapText="1" readingOrder="1"/>
    </xf>
    <xf numFmtId="4" fontId="3" fillId="3" borderId="1" xfId="1" applyNumberFormat="1" applyFont="1" applyFill="1" applyBorder="1" applyAlignment="1">
      <alignment horizontal="right" vertical="center" wrapText="1" readingOrder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tabSelected="1" zoomScale="87" zoomScaleNormal="87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/>
  <cols>
    <col min="1" max="1" width="13.7109375" customWidth="1"/>
    <col min="2" max="2" width="32.7109375" customWidth="1"/>
    <col min="3" max="10" width="19.28515625" customWidth="1"/>
    <col min="11" max="11" width="10.7109375" customWidth="1"/>
    <col min="12" max="14" width="19.28515625" customWidth="1"/>
    <col min="15" max="15" width="10.7109375" customWidth="1"/>
  </cols>
  <sheetData>
    <row r="1" spans="1:15" s="4" customFormat="1" ht="15" customHeight="1">
      <c r="A1" s="1" t="s">
        <v>52</v>
      </c>
      <c r="B1" s="2" t="s">
        <v>15</v>
      </c>
      <c r="C1" s="3"/>
      <c r="D1" s="3"/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  <c r="O1" s="3"/>
    </row>
    <row r="2" spans="1:15" s="4" customFormat="1" ht="15" customHeight="1">
      <c r="A2" s="1" t="s">
        <v>0</v>
      </c>
      <c r="B2" s="2">
        <v>2019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/>
      <c r="L2" s="3" t="s">
        <v>1</v>
      </c>
      <c r="M2" s="3" t="s">
        <v>1</v>
      </c>
      <c r="N2" s="3" t="s">
        <v>1</v>
      </c>
      <c r="O2" s="3"/>
    </row>
    <row r="3" spans="1:15" s="4" customFormat="1" ht="15" customHeight="1">
      <c r="A3" s="5" t="s">
        <v>53</v>
      </c>
      <c r="B3" s="6">
        <v>43496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  <c r="O3" s="3"/>
    </row>
    <row r="4" spans="1:15" s="4" customFormat="1" ht="1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8" t="s">
        <v>46</v>
      </c>
      <c r="L4" s="7" t="s">
        <v>12</v>
      </c>
      <c r="M4" s="7" t="s">
        <v>13</v>
      </c>
      <c r="N4" s="8" t="s">
        <v>14</v>
      </c>
      <c r="O4" s="8" t="s">
        <v>46</v>
      </c>
    </row>
    <row r="5" spans="1:15" s="4" customFormat="1" ht="24" customHeight="1">
      <c r="A5" s="9" t="s">
        <v>16</v>
      </c>
      <c r="B5" s="10" t="s">
        <v>17</v>
      </c>
      <c r="C5" s="19">
        <v>417448481000</v>
      </c>
      <c r="D5" s="19">
        <v>0</v>
      </c>
      <c r="E5" s="19">
        <v>1500000000</v>
      </c>
      <c r="F5" s="19">
        <v>415948481000</v>
      </c>
      <c r="G5" s="19">
        <v>0</v>
      </c>
      <c r="H5" s="19">
        <v>415948481000</v>
      </c>
      <c r="I5" s="19">
        <v>0</v>
      </c>
      <c r="J5" s="19">
        <v>27964573499</v>
      </c>
      <c r="K5" s="11">
        <f>J5/F5</f>
        <v>6.7230858571160401E-2</v>
      </c>
      <c r="L5" s="19">
        <v>27964573499</v>
      </c>
      <c r="M5" s="19">
        <v>27964573499</v>
      </c>
      <c r="N5" s="19">
        <v>27933066330</v>
      </c>
      <c r="O5" s="11">
        <f>N5/F5</f>
        <v>6.7155110803253537E-2</v>
      </c>
    </row>
    <row r="6" spans="1:15" s="4" customFormat="1" ht="24" customHeight="1">
      <c r="A6" s="9" t="s">
        <v>18</v>
      </c>
      <c r="B6" s="10" t="s">
        <v>19</v>
      </c>
      <c r="C6" s="19">
        <v>125262619000</v>
      </c>
      <c r="D6" s="19">
        <v>0</v>
      </c>
      <c r="E6" s="19">
        <v>0</v>
      </c>
      <c r="F6" s="19">
        <v>125262619000</v>
      </c>
      <c r="G6" s="19">
        <v>0</v>
      </c>
      <c r="H6" s="19">
        <v>125262619000</v>
      </c>
      <c r="I6" s="19">
        <v>0</v>
      </c>
      <c r="J6" s="19">
        <v>18499414332</v>
      </c>
      <c r="K6" s="11">
        <f t="shared" ref="K6:K29" si="0">J6/F6</f>
        <v>0.14768503548532702</v>
      </c>
      <c r="L6" s="19">
        <v>18499414332</v>
      </c>
      <c r="M6" s="19">
        <v>18499414332</v>
      </c>
      <c r="N6" s="19">
        <v>16775065660</v>
      </c>
      <c r="O6" s="11">
        <f t="shared" ref="O6:O29" si="1">N6/F6</f>
        <v>0.13391916753712454</v>
      </c>
    </row>
    <row r="7" spans="1:15" s="4" customFormat="1" ht="24" customHeight="1">
      <c r="A7" s="9" t="s">
        <v>20</v>
      </c>
      <c r="B7" s="10" t="s">
        <v>21</v>
      </c>
      <c r="C7" s="19">
        <v>20477034000</v>
      </c>
      <c r="D7" s="19">
        <v>0</v>
      </c>
      <c r="E7" s="19">
        <v>0</v>
      </c>
      <c r="F7" s="19">
        <v>20477034000</v>
      </c>
      <c r="G7" s="19">
        <v>0</v>
      </c>
      <c r="H7" s="19">
        <v>20477034000</v>
      </c>
      <c r="I7" s="19">
        <v>0</v>
      </c>
      <c r="J7" s="19">
        <v>1628559620</v>
      </c>
      <c r="K7" s="11">
        <f t="shared" si="0"/>
        <v>7.9531030714702133E-2</v>
      </c>
      <c r="L7" s="19">
        <v>1628559620</v>
      </c>
      <c r="M7" s="19">
        <v>1628559620</v>
      </c>
      <c r="N7" s="19">
        <v>1597859924</v>
      </c>
      <c r="O7" s="11">
        <f t="shared" si="1"/>
        <v>7.8031804996758811E-2</v>
      </c>
    </row>
    <row r="8" spans="1:15" s="4" customFormat="1" ht="24" customHeight="1">
      <c r="A8" s="9" t="s">
        <v>22</v>
      </c>
      <c r="B8" s="10" t="s">
        <v>23</v>
      </c>
      <c r="C8" s="19">
        <v>35803000000</v>
      </c>
      <c r="D8" s="19">
        <v>0</v>
      </c>
      <c r="E8" s="19">
        <v>0</v>
      </c>
      <c r="F8" s="19">
        <v>35803000000</v>
      </c>
      <c r="G8" s="19">
        <v>0</v>
      </c>
      <c r="H8" s="19">
        <v>35803000000</v>
      </c>
      <c r="I8" s="19">
        <v>0</v>
      </c>
      <c r="J8" s="19">
        <v>0</v>
      </c>
      <c r="K8" s="11">
        <f t="shared" si="0"/>
        <v>0</v>
      </c>
      <c r="L8" s="19">
        <v>0</v>
      </c>
      <c r="M8" s="19">
        <v>0</v>
      </c>
      <c r="N8" s="19">
        <v>0</v>
      </c>
      <c r="O8" s="11">
        <f t="shared" si="1"/>
        <v>0</v>
      </c>
    </row>
    <row r="9" spans="1:15" s="4" customFormat="1" ht="15" customHeight="1">
      <c r="A9" s="12"/>
      <c r="B9" s="13" t="s">
        <v>45</v>
      </c>
      <c r="C9" s="20">
        <f>SUM(C5:C8)</f>
        <v>598991134000</v>
      </c>
      <c r="D9" s="20">
        <f t="shared" ref="D9:N9" si="2">SUM(D5:D8)</f>
        <v>0</v>
      </c>
      <c r="E9" s="20">
        <f t="shared" si="2"/>
        <v>1500000000</v>
      </c>
      <c r="F9" s="20">
        <f t="shared" si="2"/>
        <v>597491134000</v>
      </c>
      <c r="G9" s="20">
        <f t="shared" si="2"/>
        <v>0</v>
      </c>
      <c r="H9" s="20">
        <f t="shared" si="2"/>
        <v>597491134000</v>
      </c>
      <c r="I9" s="20">
        <f t="shared" si="2"/>
        <v>0</v>
      </c>
      <c r="J9" s="20">
        <f t="shared" si="2"/>
        <v>48092547451</v>
      </c>
      <c r="K9" s="14">
        <f t="shared" si="0"/>
        <v>8.0490813527284905E-2</v>
      </c>
      <c r="L9" s="20">
        <f t="shared" si="2"/>
        <v>48092547451</v>
      </c>
      <c r="M9" s="20">
        <f t="shared" si="2"/>
        <v>48092547451</v>
      </c>
      <c r="N9" s="20">
        <f t="shared" si="2"/>
        <v>46305991914</v>
      </c>
      <c r="O9" s="14">
        <f t="shared" si="1"/>
        <v>7.7500718050822162E-2</v>
      </c>
    </row>
    <row r="10" spans="1:15" s="4" customFormat="1" ht="24" customHeight="1">
      <c r="A10" s="9" t="s">
        <v>24</v>
      </c>
      <c r="B10" s="10" t="s">
        <v>25</v>
      </c>
      <c r="C10" s="19">
        <v>33283530794</v>
      </c>
      <c r="D10" s="19">
        <v>0</v>
      </c>
      <c r="E10" s="19">
        <v>0</v>
      </c>
      <c r="F10" s="19">
        <v>33283530794</v>
      </c>
      <c r="G10" s="19">
        <v>0</v>
      </c>
      <c r="H10" s="19">
        <v>26593252809.209999</v>
      </c>
      <c r="I10" s="19">
        <v>6690277984.79</v>
      </c>
      <c r="J10" s="19">
        <v>14047812840.549999</v>
      </c>
      <c r="K10" s="11">
        <f t="shared" si="0"/>
        <v>0.4220649824531954</v>
      </c>
      <c r="L10" s="19">
        <v>671152520.77999997</v>
      </c>
      <c r="M10" s="19">
        <v>580867625.11000001</v>
      </c>
      <c r="N10" s="19">
        <v>563139609.28999996</v>
      </c>
      <c r="O10" s="11">
        <f t="shared" si="1"/>
        <v>1.6919467251699051E-2</v>
      </c>
    </row>
    <row r="11" spans="1:15" s="4" customFormat="1" ht="15" customHeight="1">
      <c r="A11" s="12"/>
      <c r="B11" s="13" t="s">
        <v>47</v>
      </c>
      <c r="C11" s="20">
        <f>SUM(C10)</f>
        <v>33283530794</v>
      </c>
      <c r="D11" s="20">
        <f t="shared" ref="D11:N11" si="3">SUM(D10)</f>
        <v>0</v>
      </c>
      <c r="E11" s="20">
        <f t="shared" si="3"/>
        <v>0</v>
      </c>
      <c r="F11" s="20">
        <f t="shared" si="3"/>
        <v>33283530794</v>
      </c>
      <c r="G11" s="20">
        <f t="shared" si="3"/>
        <v>0</v>
      </c>
      <c r="H11" s="20">
        <f t="shared" si="3"/>
        <v>26593252809.209999</v>
      </c>
      <c r="I11" s="20">
        <f t="shared" si="3"/>
        <v>6690277984.79</v>
      </c>
      <c r="J11" s="20">
        <f t="shared" si="3"/>
        <v>14047812840.549999</v>
      </c>
      <c r="K11" s="14">
        <f t="shared" si="0"/>
        <v>0.4220649824531954</v>
      </c>
      <c r="L11" s="20">
        <f t="shared" si="3"/>
        <v>671152520.77999997</v>
      </c>
      <c r="M11" s="20">
        <f t="shared" si="3"/>
        <v>580867625.11000001</v>
      </c>
      <c r="N11" s="20">
        <f t="shared" si="3"/>
        <v>563139609.28999996</v>
      </c>
      <c r="O11" s="14">
        <f t="shared" si="1"/>
        <v>1.6919467251699051E-2</v>
      </c>
    </row>
    <row r="12" spans="1:15" s="4" customFormat="1" ht="24" customHeight="1">
      <c r="A12" s="9" t="s">
        <v>26</v>
      </c>
      <c r="B12" s="10" t="s">
        <v>27</v>
      </c>
      <c r="C12" s="19">
        <v>0</v>
      </c>
      <c r="D12" s="19">
        <v>1500000000</v>
      </c>
      <c r="E12" s="19">
        <v>0</v>
      </c>
      <c r="F12" s="19">
        <v>1500000000</v>
      </c>
      <c r="G12" s="19">
        <v>0</v>
      </c>
      <c r="H12" s="19">
        <v>1500000000</v>
      </c>
      <c r="I12" s="19">
        <v>0</v>
      </c>
      <c r="J12" s="19">
        <v>125953419</v>
      </c>
      <c r="K12" s="11">
        <f t="shared" si="0"/>
        <v>8.3968946000000003E-2</v>
      </c>
      <c r="L12" s="19">
        <v>125953419</v>
      </c>
      <c r="M12" s="19">
        <v>125953419</v>
      </c>
      <c r="N12" s="19">
        <v>125953419</v>
      </c>
      <c r="O12" s="11">
        <f t="shared" si="1"/>
        <v>8.3968946000000003E-2</v>
      </c>
    </row>
    <row r="13" spans="1:15" s="4" customFormat="1" ht="24" customHeight="1">
      <c r="A13" s="9" t="s">
        <v>28</v>
      </c>
      <c r="B13" s="10" t="s">
        <v>29</v>
      </c>
      <c r="C13" s="19">
        <v>14054000000</v>
      </c>
      <c r="D13" s="19">
        <v>0</v>
      </c>
      <c r="E13" s="19">
        <v>6500000000</v>
      </c>
      <c r="F13" s="19">
        <v>7554000000</v>
      </c>
      <c r="G13" s="19">
        <v>0</v>
      </c>
      <c r="H13" s="19">
        <v>0</v>
      </c>
      <c r="I13" s="19">
        <v>7554000000</v>
      </c>
      <c r="J13" s="19">
        <v>0</v>
      </c>
      <c r="K13" s="11">
        <f t="shared" si="0"/>
        <v>0</v>
      </c>
      <c r="L13" s="19">
        <v>0</v>
      </c>
      <c r="M13" s="19">
        <v>0</v>
      </c>
      <c r="N13" s="19">
        <v>0</v>
      </c>
      <c r="O13" s="11">
        <f t="shared" si="1"/>
        <v>0</v>
      </c>
    </row>
    <row r="14" spans="1:15" s="4" customFormat="1" ht="24" customHeight="1">
      <c r="A14" s="9" t="s">
        <v>30</v>
      </c>
      <c r="B14" s="10" t="s">
        <v>31</v>
      </c>
      <c r="C14" s="19">
        <v>0</v>
      </c>
      <c r="D14" s="19">
        <v>6500000000</v>
      </c>
      <c r="E14" s="19">
        <v>0</v>
      </c>
      <c r="F14" s="19">
        <v>6500000000</v>
      </c>
      <c r="G14" s="19">
        <v>0</v>
      </c>
      <c r="H14" s="19">
        <v>281234472</v>
      </c>
      <c r="I14" s="19">
        <v>6218765528</v>
      </c>
      <c r="J14" s="19">
        <v>0</v>
      </c>
      <c r="K14" s="11">
        <f t="shared" si="0"/>
        <v>0</v>
      </c>
      <c r="L14" s="19">
        <v>0</v>
      </c>
      <c r="M14" s="19">
        <v>0</v>
      </c>
      <c r="N14" s="19">
        <v>0</v>
      </c>
      <c r="O14" s="11">
        <f t="shared" si="1"/>
        <v>0</v>
      </c>
    </row>
    <row r="15" spans="1:15" s="4" customFormat="1" ht="15" customHeight="1">
      <c r="A15" s="12"/>
      <c r="B15" s="13" t="s">
        <v>51</v>
      </c>
      <c r="C15" s="20">
        <f>SUM(C12:C14)</f>
        <v>14054000000</v>
      </c>
      <c r="D15" s="20">
        <f t="shared" ref="D15:N15" si="4">SUM(D12:D14)</f>
        <v>8000000000</v>
      </c>
      <c r="E15" s="20">
        <f t="shared" si="4"/>
        <v>6500000000</v>
      </c>
      <c r="F15" s="20">
        <f t="shared" si="4"/>
        <v>15554000000</v>
      </c>
      <c r="G15" s="20">
        <f t="shared" si="4"/>
        <v>0</v>
      </c>
      <c r="H15" s="20">
        <f t="shared" si="4"/>
        <v>1781234472</v>
      </c>
      <c r="I15" s="20">
        <f t="shared" si="4"/>
        <v>13772765528</v>
      </c>
      <c r="J15" s="20">
        <f t="shared" si="4"/>
        <v>125953419</v>
      </c>
      <c r="K15" s="14">
        <f t="shared" si="0"/>
        <v>8.0978152886717249E-3</v>
      </c>
      <c r="L15" s="20">
        <f t="shared" si="4"/>
        <v>125953419</v>
      </c>
      <c r="M15" s="20">
        <f t="shared" si="4"/>
        <v>125953419</v>
      </c>
      <c r="N15" s="20">
        <f t="shared" si="4"/>
        <v>125953419</v>
      </c>
      <c r="O15" s="14">
        <f t="shared" si="1"/>
        <v>8.0978152886717249E-3</v>
      </c>
    </row>
    <row r="16" spans="1:15" s="4" customFormat="1" ht="24" customHeight="1">
      <c r="A16" s="9" t="s">
        <v>32</v>
      </c>
      <c r="B16" s="10" t="s">
        <v>33</v>
      </c>
      <c r="C16" s="19">
        <v>2074534000</v>
      </c>
      <c r="D16" s="19">
        <v>0</v>
      </c>
      <c r="E16" s="19">
        <v>0</v>
      </c>
      <c r="F16" s="19">
        <v>2074534000</v>
      </c>
      <c r="G16" s="19">
        <v>0</v>
      </c>
      <c r="H16" s="19">
        <v>2074534000</v>
      </c>
      <c r="I16" s="19">
        <v>0</v>
      </c>
      <c r="J16" s="19">
        <v>0</v>
      </c>
      <c r="K16" s="11">
        <f t="shared" si="0"/>
        <v>0</v>
      </c>
      <c r="L16" s="19">
        <v>0</v>
      </c>
      <c r="M16" s="19">
        <v>0</v>
      </c>
      <c r="N16" s="19">
        <v>0</v>
      </c>
      <c r="O16" s="11">
        <f t="shared" si="1"/>
        <v>0</v>
      </c>
    </row>
    <row r="17" spans="1:15" s="4" customFormat="1" ht="15" customHeight="1">
      <c r="A17" s="12"/>
      <c r="B17" s="13" t="s">
        <v>48</v>
      </c>
      <c r="C17" s="20">
        <f>SUM(C16)</f>
        <v>2074534000</v>
      </c>
      <c r="D17" s="20">
        <f t="shared" ref="D17:N17" si="5">SUM(D16)</f>
        <v>0</v>
      </c>
      <c r="E17" s="20">
        <f t="shared" si="5"/>
        <v>0</v>
      </c>
      <c r="F17" s="20">
        <f t="shared" si="5"/>
        <v>2074534000</v>
      </c>
      <c r="G17" s="20">
        <f t="shared" si="5"/>
        <v>0</v>
      </c>
      <c r="H17" s="20">
        <f t="shared" si="5"/>
        <v>2074534000</v>
      </c>
      <c r="I17" s="20">
        <f t="shared" si="5"/>
        <v>0</v>
      </c>
      <c r="J17" s="20">
        <f t="shared" si="5"/>
        <v>0</v>
      </c>
      <c r="K17" s="14">
        <f t="shared" si="0"/>
        <v>0</v>
      </c>
      <c r="L17" s="20">
        <f t="shared" si="5"/>
        <v>0</v>
      </c>
      <c r="M17" s="20">
        <f t="shared" si="5"/>
        <v>0</v>
      </c>
      <c r="N17" s="20">
        <f t="shared" si="5"/>
        <v>0</v>
      </c>
      <c r="O17" s="14">
        <f t="shared" si="1"/>
        <v>0</v>
      </c>
    </row>
    <row r="18" spans="1:15" s="4" customFormat="1" ht="24" customHeight="1">
      <c r="A18" s="9" t="s">
        <v>34</v>
      </c>
      <c r="B18" s="10" t="s">
        <v>35</v>
      </c>
      <c r="C18" s="19">
        <v>567530000</v>
      </c>
      <c r="D18" s="19">
        <v>0</v>
      </c>
      <c r="E18" s="19">
        <v>6000000</v>
      </c>
      <c r="F18" s="19">
        <v>561530000</v>
      </c>
      <c r="G18" s="19">
        <v>0</v>
      </c>
      <c r="H18" s="19">
        <v>550530000</v>
      </c>
      <c r="I18" s="19">
        <v>11000000</v>
      </c>
      <c r="J18" s="19">
        <v>59134831.659999996</v>
      </c>
      <c r="K18" s="11">
        <f t="shared" si="0"/>
        <v>0.10531019119192206</v>
      </c>
      <c r="L18" s="19">
        <v>34345902.939999998</v>
      </c>
      <c r="M18" s="19">
        <v>18393096.940000001</v>
      </c>
      <c r="N18" s="19">
        <v>11609576.890000001</v>
      </c>
      <c r="O18" s="11">
        <f t="shared" si="1"/>
        <v>2.0674900521788685E-2</v>
      </c>
    </row>
    <row r="19" spans="1:15" s="4" customFormat="1" ht="24" customHeight="1">
      <c r="A19" s="9" t="s">
        <v>36</v>
      </c>
      <c r="B19" s="10" t="s">
        <v>37</v>
      </c>
      <c r="C19" s="19">
        <v>0</v>
      </c>
      <c r="D19" s="19">
        <v>6000000</v>
      </c>
      <c r="E19" s="19">
        <v>0</v>
      </c>
      <c r="F19" s="19">
        <v>6000000</v>
      </c>
      <c r="G19" s="19">
        <v>0</v>
      </c>
      <c r="H19" s="19">
        <v>2000000</v>
      </c>
      <c r="I19" s="19">
        <v>4000000</v>
      </c>
      <c r="J19" s="19">
        <v>1360</v>
      </c>
      <c r="K19" s="11">
        <f t="shared" si="0"/>
        <v>2.2666666666666666E-4</v>
      </c>
      <c r="L19" s="19">
        <v>1360</v>
      </c>
      <c r="M19" s="19">
        <v>1360</v>
      </c>
      <c r="N19" s="19">
        <v>0</v>
      </c>
      <c r="O19" s="11">
        <f t="shared" si="1"/>
        <v>0</v>
      </c>
    </row>
    <row r="20" spans="1:15" s="4" customFormat="1" ht="24" customHeight="1">
      <c r="A20" s="9" t="s">
        <v>38</v>
      </c>
      <c r="B20" s="10" t="s">
        <v>39</v>
      </c>
      <c r="C20" s="19">
        <v>743691000</v>
      </c>
      <c r="D20" s="19">
        <v>0</v>
      </c>
      <c r="E20" s="19">
        <v>0</v>
      </c>
      <c r="F20" s="19">
        <v>743691000</v>
      </c>
      <c r="G20" s="19">
        <v>0</v>
      </c>
      <c r="H20" s="19">
        <v>0</v>
      </c>
      <c r="I20" s="19">
        <v>743691000</v>
      </c>
      <c r="J20" s="19">
        <v>0</v>
      </c>
      <c r="K20" s="11">
        <f t="shared" si="0"/>
        <v>0</v>
      </c>
      <c r="L20" s="19">
        <v>0</v>
      </c>
      <c r="M20" s="19">
        <v>0</v>
      </c>
      <c r="N20" s="19">
        <v>0</v>
      </c>
      <c r="O20" s="11">
        <f t="shared" si="1"/>
        <v>0</v>
      </c>
    </row>
    <row r="21" spans="1:15" s="4" customFormat="1" ht="15" customHeight="1">
      <c r="A21" s="12"/>
      <c r="B21" s="13" t="s">
        <v>49</v>
      </c>
      <c r="C21" s="20">
        <f>SUM(C18:C20)</f>
        <v>1311221000</v>
      </c>
      <c r="D21" s="20">
        <f t="shared" ref="D21:N21" si="6">SUM(D18:D20)</f>
        <v>6000000</v>
      </c>
      <c r="E21" s="20">
        <f t="shared" si="6"/>
        <v>6000000</v>
      </c>
      <c r="F21" s="20">
        <f t="shared" si="6"/>
        <v>1311221000</v>
      </c>
      <c r="G21" s="20">
        <f t="shared" si="6"/>
        <v>0</v>
      </c>
      <c r="H21" s="20">
        <f t="shared" si="6"/>
        <v>552530000</v>
      </c>
      <c r="I21" s="20">
        <f t="shared" si="6"/>
        <v>758691000</v>
      </c>
      <c r="J21" s="20">
        <f t="shared" si="6"/>
        <v>59136191.659999996</v>
      </c>
      <c r="K21" s="14">
        <f t="shared" si="0"/>
        <v>4.5100094995427921E-2</v>
      </c>
      <c r="L21" s="20">
        <f t="shared" si="6"/>
        <v>34347262.939999998</v>
      </c>
      <c r="M21" s="20">
        <f t="shared" si="6"/>
        <v>18394456.940000001</v>
      </c>
      <c r="N21" s="20">
        <f t="shared" si="6"/>
        <v>11609576.890000001</v>
      </c>
      <c r="O21" s="14">
        <f t="shared" si="1"/>
        <v>8.8540199478196278E-3</v>
      </c>
    </row>
    <row r="22" spans="1:15" s="4" customFormat="1" ht="15" customHeight="1">
      <c r="A22" s="15"/>
      <c r="B22" s="16" t="s">
        <v>50</v>
      </c>
      <c r="C22" s="21">
        <f>C9+C11+C15+C17+C21</f>
        <v>649714419794</v>
      </c>
      <c r="D22" s="21">
        <f t="shared" ref="D22:N22" si="7">D9+D11+D15+D17+D21</f>
        <v>8006000000</v>
      </c>
      <c r="E22" s="21">
        <f t="shared" si="7"/>
        <v>8006000000</v>
      </c>
      <c r="F22" s="21">
        <f t="shared" si="7"/>
        <v>649714419794</v>
      </c>
      <c r="G22" s="21">
        <f t="shared" si="7"/>
        <v>0</v>
      </c>
      <c r="H22" s="21">
        <f t="shared" si="7"/>
        <v>628492685281.20996</v>
      </c>
      <c r="I22" s="21">
        <f t="shared" si="7"/>
        <v>21221734512.790001</v>
      </c>
      <c r="J22" s="21">
        <f t="shared" si="7"/>
        <v>62325449902.210007</v>
      </c>
      <c r="K22" s="17">
        <f t="shared" si="0"/>
        <v>9.5927453667983942E-2</v>
      </c>
      <c r="L22" s="21">
        <f t="shared" si="7"/>
        <v>48924000653.720001</v>
      </c>
      <c r="M22" s="21">
        <f t="shared" si="7"/>
        <v>48817762952.050003</v>
      </c>
      <c r="N22" s="21">
        <f t="shared" si="7"/>
        <v>47006694519.18</v>
      </c>
      <c r="O22" s="17">
        <f t="shared" si="1"/>
        <v>7.2349778744458304E-2</v>
      </c>
    </row>
    <row r="23" spans="1:15" s="4" customFormat="1" ht="39.950000000000003" customHeight="1">
      <c r="A23" s="9" t="s">
        <v>40</v>
      </c>
      <c r="B23" s="18" t="s">
        <v>54</v>
      </c>
      <c r="C23" s="19">
        <v>4165000000</v>
      </c>
      <c r="D23" s="19">
        <v>0</v>
      </c>
      <c r="E23" s="19">
        <v>0</v>
      </c>
      <c r="F23" s="19">
        <v>4165000000</v>
      </c>
      <c r="G23" s="19">
        <v>2165000000</v>
      </c>
      <c r="H23" s="19">
        <v>0</v>
      </c>
      <c r="I23" s="19">
        <v>2000000000</v>
      </c>
      <c r="J23" s="19">
        <v>0</v>
      </c>
      <c r="K23" s="11">
        <f t="shared" si="0"/>
        <v>0</v>
      </c>
      <c r="L23" s="19">
        <v>0</v>
      </c>
      <c r="M23" s="19">
        <v>0</v>
      </c>
      <c r="N23" s="19">
        <v>0</v>
      </c>
      <c r="O23" s="11">
        <f t="shared" si="1"/>
        <v>0</v>
      </c>
    </row>
    <row r="24" spans="1:15" s="4" customFormat="1" ht="39.950000000000003" customHeight="1">
      <c r="A24" s="9" t="s">
        <v>41</v>
      </c>
      <c r="B24" s="18" t="s">
        <v>55</v>
      </c>
      <c r="C24" s="19">
        <v>33480000000</v>
      </c>
      <c r="D24" s="19">
        <v>0</v>
      </c>
      <c r="E24" s="19">
        <v>0</v>
      </c>
      <c r="F24" s="19">
        <v>33480000000</v>
      </c>
      <c r="G24" s="19">
        <v>0</v>
      </c>
      <c r="H24" s="19">
        <v>1310823295</v>
      </c>
      <c r="I24" s="19">
        <v>32169176705</v>
      </c>
      <c r="J24" s="19">
        <v>1246556648</v>
      </c>
      <c r="K24" s="11">
        <f t="shared" si="0"/>
        <v>3.7232874790919954E-2</v>
      </c>
      <c r="L24" s="19">
        <v>0</v>
      </c>
      <c r="M24" s="19">
        <v>0</v>
      </c>
      <c r="N24" s="19">
        <v>0</v>
      </c>
      <c r="O24" s="11">
        <f t="shared" si="1"/>
        <v>0</v>
      </c>
    </row>
    <row r="25" spans="1:15" s="4" customFormat="1" ht="39.950000000000003" customHeight="1">
      <c r="A25" s="9" t="s">
        <v>42</v>
      </c>
      <c r="B25" s="18" t="s">
        <v>56</v>
      </c>
      <c r="C25" s="19">
        <v>4250000000</v>
      </c>
      <c r="D25" s="19">
        <v>0</v>
      </c>
      <c r="E25" s="19">
        <v>0</v>
      </c>
      <c r="F25" s="19">
        <v>4250000000</v>
      </c>
      <c r="G25" s="19">
        <v>2750000000</v>
      </c>
      <c r="H25" s="19">
        <v>0</v>
      </c>
      <c r="I25" s="19">
        <v>1500000000</v>
      </c>
      <c r="J25" s="19">
        <v>0</v>
      </c>
      <c r="K25" s="11">
        <f t="shared" si="0"/>
        <v>0</v>
      </c>
      <c r="L25" s="19">
        <v>0</v>
      </c>
      <c r="M25" s="19">
        <v>0</v>
      </c>
      <c r="N25" s="19">
        <v>0</v>
      </c>
      <c r="O25" s="11">
        <f t="shared" si="1"/>
        <v>0</v>
      </c>
    </row>
    <row r="26" spans="1:15" s="4" customFormat="1" ht="39.950000000000003" customHeight="1">
      <c r="A26" s="9" t="s">
        <v>43</v>
      </c>
      <c r="B26" s="18" t="s">
        <v>57</v>
      </c>
      <c r="C26" s="19">
        <v>5000000000</v>
      </c>
      <c r="D26" s="19">
        <v>0</v>
      </c>
      <c r="E26" s="19">
        <v>0</v>
      </c>
      <c r="F26" s="19">
        <v>5000000000</v>
      </c>
      <c r="G26" s="19">
        <v>3001922265</v>
      </c>
      <c r="H26" s="19">
        <v>0</v>
      </c>
      <c r="I26" s="19">
        <v>1998077735</v>
      </c>
      <c r="J26" s="19">
        <v>0</v>
      </c>
      <c r="K26" s="11">
        <f t="shared" si="0"/>
        <v>0</v>
      </c>
      <c r="L26" s="19">
        <v>0</v>
      </c>
      <c r="M26" s="19">
        <v>0</v>
      </c>
      <c r="N26" s="19">
        <v>0</v>
      </c>
      <c r="O26" s="11">
        <f t="shared" si="1"/>
        <v>0</v>
      </c>
    </row>
    <row r="27" spans="1:15" s="4" customFormat="1" ht="39.950000000000003" customHeight="1">
      <c r="A27" s="9" t="s">
        <v>44</v>
      </c>
      <c r="B27" s="18" t="s">
        <v>58</v>
      </c>
      <c r="C27" s="19">
        <v>6608400000</v>
      </c>
      <c r="D27" s="19">
        <v>0</v>
      </c>
      <c r="E27" s="19">
        <v>0</v>
      </c>
      <c r="F27" s="19">
        <v>6608400000</v>
      </c>
      <c r="G27" s="19">
        <v>5058400000</v>
      </c>
      <c r="H27" s="19">
        <v>299279972</v>
      </c>
      <c r="I27" s="19">
        <v>1250720028</v>
      </c>
      <c r="J27" s="19">
        <v>299279972</v>
      </c>
      <c r="K27" s="11">
        <f t="shared" si="0"/>
        <v>4.5287811270504207E-2</v>
      </c>
      <c r="L27" s="19">
        <v>0</v>
      </c>
      <c r="M27" s="19">
        <v>0</v>
      </c>
      <c r="N27" s="19">
        <v>0</v>
      </c>
      <c r="O27" s="11">
        <f t="shared" si="1"/>
        <v>0</v>
      </c>
    </row>
    <row r="28" spans="1:15" s="4" customFormat="1" ht="15" customHeight="1">
      <c r="A28" s="12"/>
      <c r="B28" s="13" t="s">
        <v>59</v>
      </c>
      <c r="C28" s="20">
        <f>SUM(C23:C27)</f>
        <v>53503400000</v>
      </c>
      <c r="D28" s="20">
        <f t="shared" ref="D28:N28" si="8">SUM(D23:D27)</f>
        <v>0</v>
      </c>
      <c r="E28" s="20">
        <f t="shared" si="8"/>
        <v>0</v>
      </c>
      <c r="F28" s="20">
        <f t="shared" si="8"/>
        <v>53503400000</v>
      </c>
      <c r="G28" s="20">
        <f t="shared" si="8"/>
        <v>12975322265</v>
      </c>
      <c r="H28" s="20">
        <f t="shared" si="8"/>
        <v>1610103267</v>
      </c>
      <c r="I28" s="20">
        <f t="shared" si="8"/>
        <v>38917974468</v>
      </c>
      <c r="J28" s="20">
        <f t="shared" si="8"/>
        <v>1545836620</v>
      </c>
      <c r="K28" s="14">
        <f t="shared" si="0"/>
        <v>2.8892306283339001E-2</v>
      </c>
      <c r="L28" s="20">
        <f t="shared" si="8"/>
        <v>0</v>
      </c>
      <c r="M28" s="20">
        <f t="shared" si="8"/>
        <v>0</v>
      </c>
      <c r="N28" s="20">
        <f t="shared" si="8"/>
        <v>0</v>
      </c>
      <c r="O28" s="14">
        <f t="shared" si="1"/>
        <v>0</v>
      </c>
    </row>
    <row r="29" spans="1:15" s="4" customFormat="1" ht="15" customHeight="1">
      <c r="A29" s="15"/>
      <c r="B29" s="16" t="s">
        <v>60</v>
      </c>
      <c r="C29" s="21">
        <f>C22+C28</f>
        <v>703217819794</v>
      </c>
      <c r="D29" s="21">
        <f t="shared" ref="D29:N29" si="9">D22+D28</f>
        <v>8006000000</v>
      </c>
      <c r="E29" s="21">
        <f t="shared" si="9"/>
        <v>8006000000</v>
      </c>
      <c r="F29" s="21">
        <f t="shared" si="9"/>
        <v>703217819794</v>
      </c>
      <c r="G29" s="21">
        <f t="shared" si="9"/>
        <v>12975322265</v>
      </c>
      <c r="H29" s="21">
        <f t="shared" si="9"/>
        <v>630102788548.20996</v>
      </c>
      <c r="I29" s="21">
        <f t="shared" si="9"/>
        <v>60139708980.790001</v>
      </c>
      <c r="J29" s="21">
        <f t="shared" si="9"/>
        <v>63871286522.210007</v>
      </c>
      <c r="K29" s="17">
        <f t="shared" si="0"/>
        <v>9.0827172924770883E-2</v>
      </c>
      <c r="L29" s="21">
        <f t="shared" si="9"/>
        <v>48924000653.720001</v>
      </c>
      <c r="M29" s="21">
        <f t="shared" si="9"/>
        <v>48817762952.050003</v>
      </c>
      <c r="N29" s="21">
        <f t="shared" si="9"/>
        <v>47006694519.18</v>
      </c>
      <c r="O29" s="17">
        <f t="shared" si="1"/>
        <v>6.6845141286308848E-2</v>
      </c>
    </row>
  </sheetData>
  <printOptions horizontalCentered="1" verticalCentered="1"/>
  <pageMargins left="0.39370078740157483" right="0.39370078740157483" top="0.78740157480314965" bottom="0.78740157480314965" header="0.39370078740157483" footer="0.39370078740157483"/>
  <pageSetup paperSize="14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ENERO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cp:lastPrinted>2019-08-01T21:05:45Z</cp:lastPrinted>
  <dcterms:created xsi:type="dcterms:W3CDTF">2019-02-07T03:35:35Z</dcterms:created>
  <dcterms:modified xsi:type="dcterms:W3CDTF">2019-12-16T20:45:27Z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